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40723e25c545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Job variance" sheetId="1" r:id="R4992f0185c79414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$#,##0.00;($#,##0.00)"/>
    <x:numFmt numFmtId="201" formatCode="0.00%"/>
  </x:numFmts>
  <x:fonts count="5">
    <x:font>
      <x:sz val="11"/>
      <x:name val="Carlito"/>
    </x:font>
    <x:font>
      <x:sz val="11"/>
      <x:color rgb="FF252B29"/>
      <x:name val="Arial"/>
    </x:font>
    <x:font>
      <x:b/>
      <x:sz val="17"/>
      <x:color rgb="FF252B29"/>
      <x:name val="Arial"/>
    </x:font>
    <x:font>
      <x:sz val="10"/>
      <x:color rgb="FF64716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34483D"/>
      </x:patternFill>
    </x:fill>
    <x:fill>
      <x:patternFill patternType="solid">
        <x:fgColor rgb="FFFFF4CD"/>
      </x:patternFill>
    </x:fill>
    <x:fill>
      <x:patternFill patternType="solid">
        <x:fgColor rgb="FFE9EFEA"/>
      </x:patternFill>
    </x:fill>
  </x:fills>
  <x:borders count="1">
    <x:border/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0" fontId="1" fillId="4" borderId="0" xfId="0" applyNumberFormat="1" applyFont="1" applyFill="1" applyBorder="1"/>
    <x:xf numFmtId="200" fontId="1" fillId="0" borderId="0" xfId="0" applyNumberFormat="1" applyFont="1" applyFill="1" applyBorder="1"/>
    <x:xf numFmtId="200" fontId="1" fillId="4" borderId="0" xfId="0" applyNumberFormat="1" applyFont="1" applyFill="1" applyBorder="1"/>
    <x:xf numFmtId="200" fontId="4" fillId="2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/>
    <x:xf numFmtId="201" fontId="1" fillId="4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4765fa18e24e2e" /><Relationship Type="http://schemas.openxmlformats.org/officeDocument/2006/relationships/theme" Target="/xl/theme/theme1.xml" Id="R5aeb3b3734c44161" /><Relationship Type="http://schemas.openxmlformats.org/officeDocument/2006/relationships/sharedStrings" Target="/xl/sharedStrings.xml" Id="R264ca8c7d3b04ad8" /><Relationship Type="http://schemas.openxmlformats.org/officeDocument/2006/relationships/worksheet" Target="/xl/worksheets/sheet1.xml" Id="R4992f0185c79414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20" hidden="0" customWidth="1"/>
    <x:col min="3" max="3" width="20" hidden="0" customWidth="1"/>
    <x:col min="4" max="4" width="20" hidden="0" customWidth="1"/>
    <x:col min="5" max="5" width="48" hidden="0" customWidth="1"/>
  </x:cols>
  <x:sheetData>
    <x:row r="1" ht="34" customHeight="1">
      <x:c r="A1" s="2" t="str">
        <x:v>Job cost variance worksheet</x:v>
      </x:c>
      <x:c r="B1" s="1"/>
      <x:c r="C1" s="1"/>
      <x:c r="D1" s="1"/>
      <x:c r="E1" s="1"/>
    </x:row>
    <x:row r="2" ht="26" customHeight="1">
      <x:c r="A2" s="3" t="str">
        <x:v>BuilderBuzz · Example inputs, not market prices or field results</x:v>
      </x:c>
      <x:c r="B2" s="1"/>
      <x:c r="C2" s="1"/>
      <x:c r="D2" s="1"/>
      <x:c r="E2" s="1"/>
    </x:row>
    <x:row r="3" ht="26" customHeight="1">
      <x:c r="A3" s="3" t="str">
        <x:v>Edit amber cells. Enter 0 for unused costs. Positive cost variance means an overrun.</x:v>
      </x:c>
      <x:c r="B3" s="1"/>
      <x:c r="C3" s="1"/>
      <x:c r="D3" s="1"/>
      <x:c r="E3" s="1"/>
    </x:row>
    <x:row r="4" ht="26" customHeight="1">
      <x:c r="A4" s="1"/>
      <x:c r="B4" s="1"/>
      <x:c r="C4" s="1"/>
      <x:c r="D4" s="1"/>
      <x:c r="E4" s="1"/>
    </x:row>
    <x:row r="5" ht="36" customHeight="1">
      <x:c r="A5" s="6" t="str">
        <x:v>Cost category</x:v>
      </x:c>
      <x:c r="B5" s="6" t="str">
        <x:v>Estimate ($)</x:v>
      </x:c>
      <x:c r="C5" s="6" t="str">
        <x:v>Actual ($)</x:v>
      </x:c>
      <x:c r="D5" s="6" t="str">
        <x:v>Variance ($)</x:v>
      </x:c>
      <x:c r="E5" s="6" t="str">
        <x:v>Reason / next estimating change</x:v>
      </x:c>
    </x:row>
    <x:row r="6" ht="26" customHeight="1">
      <x:c r="A6" s="1" t="str">
        <x:v>Materials</x:v>
      </x:c>
      <x:c r="B6" s="8" t="n">
        <x:v>12000</x:v>
      </x:c>
      <x:c r="C6" s="8" t="n">
        <x:v>13200</x:v>
      </x:c>
      <x:c r="D6" s="10" t="n">
        <x:f>IF(COUNT(B6:C6)=2,C6-B6,"")</x:f>
        <x:v>1200</x:v>
      </x:c>
      <x:c r="E6" s="15" t="str">
        <x:v>Quantity and unit-price changes</x:v>
      </x:c>
    </x:row>
    <x:row r="7" ht="26" customHeight="1">
      <x:c r="A7" s="1" t="str">
        <x:v>Burdened labor</x:v>
      </x:c>
      <x:c r="B7" s="8" t="n">
        <x:v>8500</x:v>
      </x:c>
      <x:c r="C7" s="8" t="n">
        <x:v>9800</x:v>
      </x:c>
      <x:c r="D7" s="10" t="n">
        <x:f>IF(COUNT(B7:C7)=2,C7-B7,"")</x:f>
        <x:v>1300</x:v>
      </x:c>
      <x:c r="E7" s="15" t="str">
        <x:v>Hours and loaded rate</x:v>
      </x:c>
    </x:row>
    <x:row r="8" ht="26" customHeight="1">
      <x:c r="A8" s="1" t="str">
        <x:v>Equipment</x:v>
      </x:c>
      <x:c r="B8" s="8" t="n">
        <x:v>1500</x:v>
      </x:c>
      <x:c r="C8" s="8" t="n">
        <x:v>1700</x:v>
      </x:c>
      <x:c r="D8" s="10" t="n">
        <x:f>IF(COUNT(B8:C8)=2,C8-B8,"")</x:f>
        <x:v>200</x:v>
      </x:c>
      <x:c r="E8" s="15" t="str">
        <x:v>Rental duration / charges</x:v>
      </x:c>
    </x:row>
    <x:row r="9" ht="26" customHeight="1">
      <x:c r="A9" s="1" t="str">
        <x:v>Allocated overhead</x:v>
      </x:c>
      <x:c r="B9" s="8" t="n">
        <x:v>3000</x:v>
      </x:c>
      <x:c r="C9" s="8" t="n">
        <x:v>3000</x:v>
      </x:c>
      <x:c r="D9" s="10" t="n">
        <x:f>IF(COUNT(B9:C9)=2,C9-B9,"")</x:f>
        <x:v>0</x:v>
      </x:c>
      <x:c r="E9" s="15" t="str">
        <x:v>Use a consistent allocation method</x:v>
      </x:c>
    </x:row>
    <x:row r="10" ht="26" customHeight="1">
      <x:c r="A10" s="1" t="str">
        <x:v>Subcontractors</x:v>
      </x:c>
      <x:c r="B10" s="8" t="n">
        <x:v>0</x:v>
      </x:c>
      <x:c r="C10" s="8" t="n">
        <x:v>0</x:v>
      </x:c>
      <x:c r="D10" s="10" t="n">
        <x:f>IF(COUNT(B10:C10)=2,C10-B10,"")</x:f>
        <x:v>0</x:v>
      </x:c>
      <x:c r="E10" s="15" t="str">
        <x:v>Avoid double-counting labor</x:v>
      </x:c>
    </x:row>
    <x:row r="11" ht="26" customHeight="1">
      <x:c r="A11" s="1" t="str">
        <x:v>Other job costs</x:v>
      </x:c>
      <x:c r="B11" s="8" t="n">
        <x:v>0</x:v>
      </x:c>
      <x:c r="C11" s="8" t="n">
        <x:v>200</x:v>
      </x:c>
      <x:c r="D11" s="10" t="n">
        <x:f>IF(COUNT(B11:C11)=2,C11-B11,"")</x:f>
        <x:v>200</x:v>
      </x:c>
      <x:c r="E11" s="15" t="str">
        <x:v>Include every applicable job cost</x:v>
      </x:c>
    </x:row>
    <x:row r="12" ht="26" customHeight="1">
      <x:c r="A12" s="1"/>
      <x:c r="B12" s="10"/>
      <x:c r="C12" s="10"/>
      <x:c r="D12" s="10"/>
      <x:c r="E12" s="16"/>
    </x:row>
    <x:row r="13" ht="26" customHeight="1">
      <x:c r="A13" s="9" t="str">
        <x:v>Total entered costs</x:v>
      </x:c>
      <x:c r="B13" s="11" t="n">
        <x:f>IF(COUNT(B6:B11)=6,SUM(B6:B11),"")</x:f>
        <x:v>25000</x:v>
      </x:c>
      <x:c r="C13" s="11" t="n">
        <x:f>IF(COUNT(C6:C11)=6,SUM(C6:C11),"")</x:f>
        <x:v>27900</x:v>
      </x:c>
      <x:c r="D13" s="11" t="n">
        <x:f>IF(COUNT(B13:C13)=2,C13-B13,"")</x:f>
        <x:v>2900</x:v>
      </x:c>
      <x:c r="E13" s="16"/>
    </x:row>
    <x:row r="14" ht="26" customHeight="1">
      <x:c r="A14" s="1"/>
      <x:c r="B14" s="10"/>
      <x:c r="C14" s="10"/>
      <x:c r="D14" s="10"/>
      <x:c r="E14" s="16"/>
    </x:row>
    <x:row r="15" ht="40" customHeight="1">
      <x:c r="A15" s="6" t="str">
        <x:v>Revenue / result</x:v>
      </x:c>
      <x:c r="B15" s="12" t="str">
        <x:v>Original plan ($)</x:v>
      </x:c>
      <x:c r="C15" s="12" t="str">
        <x:v>Final / current ($)</x:v>
      </x:c>
      <x:c r="D15" s="12" t="str">
        <x:v>Change ($)</x:v>
      </x:c>
      <x:c r="E15" s="6" t="str">
        <x:v>Definition</x:v>
      </x:c>
    </x:row>
    <x:row r="16" ht="40" customHeight="1">
      <x:c r="A16" s="1" t="str">
        <x:v>Original contract</x:v>
      </x:c>
      <x:c r="B16" s="8" t="n">
        <x:v>32000</x:v>
      </x:c>
      <x:c r="C16" s="10" t="n">
        <x:f>IF(COUNT(B16)=1,B16,"")</x:f>
        <x:v>32000</x:v>
      </x:c>
      <x:c r="D16" s="10"/>
      <x:c r="E16" s="16" t="str">
        <x:v>Excludes sales tax collected for remittance</x:v>
      </x:c>
    </x:row>
    <x:row r="17" ht="40" customHeight="1">
      <x:c r="A17" s="1" t="str">
        <x:v>Approved scope changes</x:v>
      </x:c>
      <x:c r="B17" s="8" t="n">
        <x:v>0</x:v>
      </x:c>
      <x:c r="C17" s="8" t="n">
        <x:v>1800</x:v>
      </x:c>
      <x:c r="D17" s="10"/>
      <x:c r="E17" s="16" t="str">
        <x:v>Entered changes only; approval is not payment</x:v>
      </x:c>
    </x:row>
    <x:row r="18" ht="40" customHeight="1">
      <x:c r="A18" s="1" t="str">
        <x:v>Modeled revenue</x:v>
      </x:c>
      <x:c r="B18" s="10" t="n">
        <x:f>IF(COUNT(B16:B17)=2,SUM(B16:B17),"")</x:f>
        <x:v>32000</x:v>
      </x:c>
      <x:c r="C18" s="10" t="n">
        <x:f>IF(COUNT(C16:C17)=2,SUM(C16:C17),"")</x:f>
        <x:v>33800</x:v>
      </x:c>
      <x:c r="D18" s="10" t="n">
        <x:f>IF(COUNT(B18:C18)=2,C18-B18,"")</x:f>
        <x:v>1800</x:v>
      </x:c>
      <x:c r="E18" s="16" t="str">
        <x:v>Contract plus entered approved changes</x:v>
      </x:c>
    </x:row>
    <x:row r="19" ht="40" customHeight="1">
      <x:c r="A19" s="9" t="str">
        <x:v>Modeled job profit</x:v>
      </x:c>
      <x:c r="B19" s="11" t="n">
        <x:f>IF(COUNT(B18,B13)=2,B18-B13,"")</x:f>
        <x:v>7000</x:v>
      </x:c>
      <x:c r="C19" s="11" t="n">
        <x:f>IF(COUNT(C18,C13)=2,C18-C13,"")</x:f>
        <x:v>5900</x:v>
      </x:c>
      <x:c r="D19" s="11" t="n">
        <x:f>IF(COUNT(B19:C19)=2,C19-B19,"")</x:f>
        <x:v>-1100</x:v>
      </x:c>
      <x:c r="E19" s="16" t="str">
        <x:v>Revenue minus ALL entered costs</x:v>
      </x:c>
    </x:row>
    <x:row r="20" ht="40" customHeight="1">
      <x:c r="A20" s="9" t="str">
        <x:v>Modeled margin</x:v>
      </x:c>
      <x:c r="B20" s="14" t="n">
        <x:f>IF(COUNT(B18:B19)&lt;&gt;2,"",IF(B18=0,"",B19/B18))</x:f>
        <x:v>0.21875</x:v>
      </x:c>
      <x:c r="C20" s="14" t="n">
        <x:f>IF(COUNT(C18:C19)&lt;&gt;2,"",IF(C18=0,"",C19/C18))</x:f>
        <x:v>0.17455621301775148</x:v>
      </x:c>
      <x:c r="D20" s="9"/>
      <x:c r="E20" s="16" t="str">
        <x:v>Profit / revenue; blank when revenue is zero</x:v>
      </x:c>
    </x:row>
    <x:row r="21" ht="40" customHeight="1">
      <x:c r="A21" s="9" t="str">
        <x:v>Change in modeled profit</x:v>
      </x:c>
      <x:c r="B21" s="9"/>
      <x:c r="C21" s="11" t="n">
        <x:f>IF(COUNT(D18,D13)=2,D18-D13,"")</x:f>
        <x:v>-1100</x:v>
      </x:c>
      <x:c r="D21" s="9"/>
      <x:c r="E21" s="16" t="str">
        <x:v>Revenue change less cost overrun</x:v>
      </x:c>
    </x:row>
    <x:row r="22" ht="26" customHeight="1">
      <x:c r="A22" s="1"/>
      <x:c r="B22" s="1"/>
      <x:c r="C22" s="1"/>
      <x:c r="D22" s="1"/>
      <x:c r="E22" s="1"/>
    </x:row>
    <x:row r="23" ht="26" customHeight="1">
      <x:c r="A23" s="1"/>
      <x:c r="B23" s="1"/>
      <x:c r="C23" s="1"/>
      <x:c r="D23" s="1"/>
      <x:c r="E23" s="1"/>
    </x:row>
    <x:row r="24" ht="26" customHeight="1">
      <x:c r="A24" s="3" t="str">
        <x:v>Synthetic remodel: $2,900 cost overrun, $1,800 approved revenue change, $1,100 less modeled profit.</x:v>
      </x:c>
      <x:c r="B24" s="1"/>
      <x:c r="C24" s="1"/>
      <x:c r="D24" s="1"/>
      <x:c r="E24" s="1"/>
    </x:row>
    <x:row r="25" ht="26" customHeight="1">
      <x:c r="A25" s="3" t="str">
        <x:v>A live job needs forecast-to-complete costs. Paid-to-date spending alone understates the eventual cost.</x:v>
      </x:c>
      <x:c r="B25" s="1"/>
      <x:c r="C25" s="1"/>
      <x:c r="D25" s="1"/>
      <x:c r="E25" s="1"/>
    </x:row>
    <x:row r="26" ht="26" customHeight="1">
      <x:c r="A26" s="3" t="str">
        <x:v>Modeled job profit is not company net income or cash collected. Missing costs change the result.</x:v>
      </x:c>
      <x:c r="B26" s="1"/>
      <x:c r="C26" s="1"/>
      <x:c r="D26" s="1"/>
      <x:c r="E26" s="1"/>
    </x:row>
    <x:row r="27" ht="26" customHeight="1">
      <x:c r="A27" s="1"/>
      <x:c r="B27" s="1"/>
      <x:c r="C27" s="1"/>
      <x:c r="D27" s="1"/>
      <x:c r="E27" s="1"/>
    </x:row>
    <x:row r="28" ht="26" customHeight="1">
      <x:c r="A28" s="3" t="str">
        <x:v>Method: compare the estimate with actual cost using the same scope and cost categories.</x:v>
      </x:c>
      <x:c r="B28" s="1"/>
      <x:c r="C28" s="1"/>
      <x:c r="D28" s="1"/>
      <x:c r="E28" s="1"/>
    </x:row>
    <x:row r="29" ht="26" customHeight="1">
      <x:c r="A29" s="3" t="str">
        <x:v>Source: https://www.gao.gov/products/gao-20-195g</x:v>
      </x:c>
      <x:c r="B29" s="1"/>
      <x:c r="C29" s="1"/>
      <x:c r="D29" s="1"/>
      <x:c r="E29" s="1"/>
    </x:row>
    <x:row r="30" ht="26" customHeight="1">
      <x:c r="A30" s="3" t="str">
        <x:v>Guide: https://builderbuzz.com/job-costing-calculator</x:v>
      </x:c>
      <x:c r="B30" s="1"/>
      <x:c r="C30" s="1"/>
      <x:c r="D30" s="1"/>
      <x:c r="E30" s="1"/>
    </x:row>
    <x:row r="31" ht="26" customHeight="1">
      <x:c r="A31" s="1"/>
      <x:c r="B31" s="1"/>
      <x:c r="C31" s="1"/>
      <x:c r="D31" s="1"/>
      <x:c r="E31" s="1"/>
    </x:row>
    <x:row r="32" ht="26" customHeight="1">
      <x:c r="A32" s="1"/>
      <x:c r="B32" s="1"/>
      <x:c r="C32" s="1"/>
      <x:c r="D32" s="1"/>
      <x:c r="E32" s="1"/>
    </x:row>
    <x:row r="33" ht="26" customHeight="1">
      <x:c r="A33" s="1"/>
      <x:c r="B33" s="1"/>
      <x:c r="C33" s="1"/>
      <x:c r="D33" s="1"/>
      <x:c r="E33" s="1"/>
    </x:row>
    <x:row r="34" ht="26" customHeight="1">
      <x:c r="A34" s="1"/>
      <x:c r="B34" s="1"/>
      <x:c r="C34" s="1"/>
      <x:c r="D34" s="1"/>
      <x:c r="E34" s="1"/>
    </x:row>
  </x:sheetData>
  <x:pageMargins left="0.7" right="0.7" top="0.75" bottom="0.75" header="0.3" footer="0.3"/>
</x:worksheet>
</file>